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2435" windowHeight="5970"/>
  </bookViews>
  <sheets>
    <sheet name="Budget Summary" sheetId="1" r:id="rId1"/>
    <sheet name="In-Kind Labor Equipment" sheetId="2" r:id="rId2"/>
    <sheet name="In-Kind Volunteer Tracking" sheetId="3" r:id="rId3"/>
  </sheets>
  <definedNames>
    <definedName name="_xlnm.Print_Area" localSheetId="0">'Budget Summary'!$A$1:$F$28</definedName>
    <definedName name="_xlnm.Print_Area" localSheetId="1">'In-Kind Labor Equipment'!$A$1:$H$9</definedName>
  </definedNames>
  <calcPr calcId="145621"/>
</workbook>
</file>

<file path=xl/calcChain.xml><?xml version="1.0" encoding="utf-8"?>
<calcChain xmlns="http://schemas.openxmlformats.org/spreadsheetml/2006/main">
  <c r="B13" i="3" l="1"/>
  <c r="B15" i="3" s="1"/>
  <c r="H6" i="2"/>
  <c r="H7" i="2"/>
  <c r="H5" i="2"/>
  <c r="E20" i="1"/>
  <c r="H9" i="2" l="1"/>
  <c r="E24" i="1"/>
  <c r="E26" i="1" s="1"/>
  <c r="E10" i="1"/>
  <c r="H4" i="2"/>
  <c r="H3" i="2"/>
  <c r="E18" i="1"/>
  <c r="E17" i="1"/>
  <c r="E14" i="1"/>
</calcChain>
</file>

<file path=xl/sharedStrings.xml><?xml version="1.0" encoding="utf-8"?>
<sst xmlns="http://schemas.openxmlformats.org/spreadsheetml/2006/main" count="86" uniqueCount="74">
  <si>
    <t>Vendor</t>
  </si>
  <si>
    <t>Amount</t>
  </si>
  <si>
    <t>ROW survey</t>
  </si>
  <si>
    <t>Tree removal/clearing</t>
  </si>
  <si>
    <t>Check Date</t>
  </si>
  <si>
    <t xml:space="preserve">Check Number </t>
  </si>
  <si>
    <t>Equipment Rental</t>
  </si>
  <si>
    <t>Aggregate</t>
  </si>
  <si>
    <t>Paving</t>
  </si>
  <si>
    <t>Fencing</t>
  </si>
  <si>
    <t>Misc supplies</t>
  </si>
  <si>
    <t>Notes</t>
  </si>
  <si>
    <t>SUBTOTAL IN-KIND EXPENSES</t>
  </si>
  <si>
    <t>SUBTOTAL CASH EXPENSES</t>
  </si>
  <si>
    <t>Hourly Rate</t>
  </si>
  <si>
    <t>11/11-11/15</t>
  </si>
  <si>
    <t>11/18-11/22</t>
  </si>
  <si>
    <t>11/25-11/27</t>
  </si>
  <si>
    <t>12/2-12/6</t>
  </si>
  <si>
    <t>11/4-11/8</t>
  </si>
  <si>
    <t>Weekly Hours Worked</t>
  </si>
  <si>
    <t>Employee Subtotal</t>
  </si>
  <si>
    <t>TOTAL EXPENSES</t>
  </si>
  <si>
    <r>
      <t xml:space="preserve">CASH EXPENSES - </t>
    </r>
    <r>
      <rPr>
        <b/>
        <sz val="11"/>
        <color rgb="FFFF0000"/>
        <rFont val="Calibri"/>
        <family val="2"/>
        <scheme val="minor"/>
      </rPr>
      <t>Attach invoice and proof of payment for each</t>
    </r>
  </si>
  <si>
    <t>50% of Total Expenses</t>
  </si>
  <si>
    <t>TOTAL IN-KIND</t>
  </si>
  <si>
    <t>Land Partnership Grant - Final Budget Summary</t>
  </si>
  <si>
    <t>Description of Work</t>
  </si>
  <si>
    <t>Survey Co</t>
  </si>
  <si>
    <t>Tree Co</t>
  </si>
  <si>
    <t>Equipment Co</t>
  </si>
  <si>
    <t>Quarry</t>
  </si>
  <si>
    <t>Paving Co</t>
  </si>
  <si>
    <t>Fence Co</t>
  </si>
  <si>
    <t>Big Box Inc</t>
  </si>
  <si>
    <t>Check-1250.00, other project expenses included</t>
  </si>
  <si>
    <t xml:space="preserve">NAME OF PROJECT - SAMPLE </t>
  </si>
  <si>
    <t>Task Completed:</t>
  </si>
  <si>
    <t>Site preparation/leveling</t>
  </si>
  <si>
    <t>Removal of small woody debris</t>
  </si>
  <si>
    <t>Installation of fencing</t>
  </si>
  <si>
    <t>Installation of culvert</t>
  </si>
  <si>
    <t>Landscaping - plant shrubs, grass</t>
  </si>
  <si>
    <t>Signage installation</t>
  </si>
  <si>
    <t>Employee/Equipment</t>
  </si>
  <si>
    <t>Name 1</t>
  </si>
  <si>
    <t>Name 2</t>
  </si>
  <si>
    <t>Name 3</t>
  </si>
  <si>
    <t>Equipment 1</t>
  </si>
  <si>
    <t>Equipment 2</t>
  </si>
  <si>
    <t>Employee 1</t>
  </si>
  <si>
    <t>Employee 2</t>
  </si>
  <si>
    <t>Employee 3</t>
  </si>
  <si>
    <t>Eligible Grant</t>
  </si>
  <si>
    <t>UP TO 50% OF TOTAL EXPENSE  OR GRANT AWARD (whichever is smaller)</t>
  </si>
  <si>
    <t>Name of Volunteer</t>
  </si>
  <si>
    <t>Hours Worked</t>
  </si>
  <si>
    <t>Name 4</t>
  </si>
  <si>
    <t>Name 5</t>
  </si>
  <si>
    <t>Signature</t>
  </si>
  <si>
    <t>Organization:</t>
  </si>
  <si>
    <t>Total In-Kind</t>
  </si>
  <si>
    <t>Save the Earth Foundation, Stellar Township, Favorite Trail Group</t>
  </si>
  <si>
    <t>Tree Planting, Planning Commission Meeting, Favorite Trail Committee Meeting</t>
  </si>
  <si>
    <t>In-Kind Activity:</t>
  </si>
  <si>
    <t>Activity Date:</t>
  </si>
  <si>
    <t>Total Hours</t>
  </si>
  <si>
    <t>Tasks Completed:</t>
  </si>
  <si>
    <t>Planted 20 trees</t>
  </si>
  <si>
    <t>Reviewed draft park/recreation study</t>
  </si>
  <si>
    <t>Reviewed draft steep slope ordinance</t>
  </si>
  <si>
    <t>Conducted public meeting</t>
  </si>
  <si>
    <t>at $20/Hour</t>
  </si>
  <si>
    <t>From In-Kind Tab(s)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</si>
</sst>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4" fontId="0" fillId="0" borderId="0" xfId="1" applyFont="1" applyAlignment="1">
      <alignment horizontal="left"/>
    </xf>
    <xf numFmtId="0" fontId="0" fillId="0" borderId="0" xfId="0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4" fontId="1" fillId="0" borderId="0" xfId="1" applyFont="1" applyAlignment="1">
      <alignment horizontal="left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right"/>
    </xf>
    <xf numFmtId="44" fontId="0" fillId="0" borderId="0" xfId="1" applyFont="1"/>
    <xf numFmtId="44" fontId="3" fillId="0" borderId="0" xfId="1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44" fontId="7" fillId="0" borderId="2" xfId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7" fillId="0" borderId="0" xfId="0" applyFont="1"/>
    <xf numFmtId="0" fontId="0" fillId="0" borderId="0" xfId="0" applyAlignment="1">
      <alignment horizontal="center"/>
    </xf>
    <xf numFmtId="44" fontId="3" fillId="0" borderId="0" xfId="1" applyFont="1" applyAlignment="1">
      <alignment horizontal="center"/>
    </xf>
    <xf numFmtId="1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F29" sqref="F29"/>
    </sheetView>
  </sheetViews>
  <sheetFormatPr defaultRowHeight="15" x14ac:dyDescent="0.25"/>
  <cols>
    <col min="1" max="1" width="12.7109375" style="1" customWidth="1"/>
    <col min="2" max="2" width="18.42578125" style="1" customWidth="1"/>
    <col min="3" max="3" width="31.140625" style="1" customWidth="1"/>
    <col min="4" max="4" width="30.5703125" style="1" customWidth="1"/>
    <col min="5" max="5" width="12.7109375" style="1" customWidth="1"/>
    <col min="6" max="6" width="52.7109375" customWidth="1"/>
  </cols>
  <sheetData>
    <row r="1" spans="1:6" ht="18.75" x14ac:dyDescent="0.3">
      <c r="A1" s="21" t="s">
        <v>26</v>
      </c>
      <c r="B1" s="21"/>
      <c r="C1" s="21"/>
      <c r="D1" s="21"/>
      <c r="E1" s="21"/>
      <c r="F1" s="21"/>
    </row>
    <row r="2" spans="1:6" ht="18.75" x14ac:dyDescent="0.3">
      <c r="A2" s="23" t="s">
        <v>36</v>
      </c>
      <c r="B2" s="23"/>
      <c r="C2" s="23"/>
      <c r="D2" s="23"/>
      <c r="E2" s="23"/>
      <c r="F2" s="23"/>
    </row>
    <row r="4" spans="1:6" x14ac:dyDescent="0.25">
      <c r="A4" s="20" t="s">
        <v>23</v>
      </c>
      <c r="B4" s="20"/>
      <c r="C4" s="20"/>
      <c r="D4" s="20"/>
      <c r="E4" s="20"/>
      <c r="F4" s="20"/>
    </row>
    <row r="5" spans="1:6" s="5" customFormat="1" ht="18" customHeight="1" x14ac:dyDescent="0.25">
      <c r="A5" s="4" t="s">
        <v>4</v>
      </c>
      <c r="B5" s="4" t="s">
        <v>5</v>
      </c>
      <c r="C5" s="4" t="s">
        <v>0</v>
      </c>
      <c r="D5" s="4" t="s">
        <v>27</v>
      </c>
      <c r="E5" s="4" t="s">
        <v>1</v>
      </c>
      <c r="F5" s="5" t="s">
        <v>11</v>
      </c>
    </row>
    <row r="6" spans="1:6" x14ac:dyDescent="0.25">
      <c r="A6" s="2">
        <v>43269</v>
      </c>
      <c r="B6" s="1">
        <v>37375</v>
      </c>
      <c r="C6" s="1" t="s">
        <v>28</v>
      </c>
      <c r="D6" s="1" t="s">
        <v>2</v>
      </c>
      <c r="E6" s="6">
        <v>1883.77</v>
      </c>
    </row>
    <row r="7" spans="1:6" x14ac:dyDescent="0.25">
      <c r="A7" s="2">
        <v>43300</v>
      </c>
      <c r="B7" s="1">
        <v>37502</v>
      </c>
      <c r="C7" s="1" t="s">
        <v>28</v>
      </c>
      <c r="D7" s="1" t="s">
        <v>2</v>
      </c>
      <c r="E7" s="6">
        <v>1175</v>
      </c>
    </row>
    <row r="8" spans="1:6" x14ac:dyDescent="0.25">
      <c r="A8" s="2">
        <v>43374</v>
      </c>
      <c r="B8" s="1">
        <v>37778</v>
      </c>
      <c r="C8" s="1" t="s">
        <v>28</v>
      </c>
      <c r="D8" s="1" t="s">
        <v>2</v>
      </c>
      <c r="E8" s="6">
        <v>275</v>
      </c>
    </row>
    <row r="9" spans="1:6" x14ac:dyDescent="0.25">
      <c r="A9" s="2">
        <v>43678</v>
      </c>
      <c r="B9" s="1">
        <v>38851</v>
      </c>
      <c r="C9" s="1" t="s">
        <v>29</v>
      </c>
      <c r="D9" s="1" t="s">
        <v>3</v>
      </c>
      <c r="E9" s="6">
        <v>6575</v>
      </c>
    </row>
    <row r="10" spans="1:6" x14ac:dyDescent="0.25">
      <c r="A10" s="2">
        <v>43691</v>
      </c>
      <c r="B10" s="1">
        <v>38905</v>
      </c>
      <c r="C10" s="1" t="s">
        <v>29</v>
      </c>
      <c r="D10" s="1" t="s">
        <v>3</v>
      </c>
      <c r="E10" s="6">
        <f>670+360</f>
        <v>1030</v>
      </c>
      <c r="F10" t="s">
        <v>35</v>
      </c>
    </row>
    <row r="11" spans="1:6" x14ac:dyDescent="0.25">
      <c r="A11" s="2">
        <v>43712</v>
      </c>
      <c r="B11" s="1">
        <v>38942</v>
      </c>
      <c r="C11" s="1" t="s">
        <v>30</v>
      </c>
      <c r="D11" s="1" t="s">
        <v>6</v>
      </c>
      <c r="E11" s="6">
        <v>1800</v>
      </c>
    </row>
    <row r="12" spans="1:6" x14ac:dyDescent="0.25">
      <c r="A12" s="2">
        <v>43798</v>
      </c>
      <c r="B12" s="1">
        <v>39268</v>
      </c>
      <c r="C12" s="1" t="s">
        <v>28</v>
      </c>
      <c r="D12" s="1" t="s">
        <v>2</v>
      </c>
      <c r="E12" s="6">
        <v>473.42</v>
      </c>
    </row>
    <row r="13" spans="1:6" x14ac:dyDescent="0.25">
      <c r="A13" s="2">
        <v>43788</v>
      </c>
      <c r="B13" s="1">
        <v>39211</v>
      </c>
      <c r="C13" s="1" t="s">
        <v>31</v>
      </c>
      <c r="D13" s="1" t="s">
        <v>7</v>
      </c>
      <c r="E13" s="6">
        <v>985.54</v>
      </c>
    </row>
    <row r="14" spans="1:6" x14ac:dyDescent="0.25">
      <c r="A14" s="2">
        <v>43802</v>
      </c>
      <c r="B14" s="1">
        <v>39263</v>
      </c>
      <c r="C14" s="1" t="s">
        <v>31</v>
      </c>
      <c r="D14" s="1" t="s">
        <v>7</v>
      </c>
      <c r="E14" s="6">
        <f>990.59+156.43+77.26</f>
        <v>1224.28</v>
      </c>
    </row>
    <row r="15" spans="1:6" x14ac:dyDescent="0.25">
      <c r="A15" s="2">
        <v>43805</v>
      </c>
      <c r="B15" s="1">
        <v>39276</v>
      </c>
      <c r="C15" s="1" t="s">
        <v>32</v>
      </c>
      <c r="D15" s="1" t="s">
        <v>8</v>
      </c>
      <c r="E15" s="6">
        <v>5500</v>
      </c>
    </row>
    <row r="16" spans="1:6" x14ac:dyDescent="0.25">
      <c r="A16" s="2">
        <v>43802</v>
      </c>
      <c r="B16" s="1">
        <v>39296</v>
      </c>
      <c r="C16" s="1" t="s">
        <v>33</v>
      </c>
      <c r="D16" s="1" t="s">
        <v>9</v>
      </c>
      <c r="E16" s="6">
        <v>5431</v>
      </c>
    </row>
    <row r="17" spans="1:6" x14ac:dyDescent="0.25">
      <c r="A17" s="2">
        <v>43826</v>
      </c>
      <c r="B17" s="1">
        <v>39336</v>
      </c>
      <c r="C17" s="1" t="s">
        <v>34</v>
      </c>
      <c r="D17" s="1" t="s">
        <v>10</v>
      </c>
      <c r="E17" s="6">
        <f>501.66+136+28.49</f>
        <v>666.15000000000009</v>
      </c>
    </row>
    <row r="18" spans="1:6" x14ac:dyDescent="0.25">
      <c r="A18" s="2">
        <v>43860</v>
      </c>
      <c r="B18" s="1">
        <v>39451</v>
      </c>
      <c r="C18" s="1" t="s">
        <v>34</v>
      </c>
      <c r="D18" s="1" t="s">
        <v>10</v>
      </c>
      <c r="E18" s="6">
        <f>19.45+26.56</f>
        <v>46.01</v>
      </c>
      <c r="F18" s="1"/>
    </row>
    <row r="20" spans="1:6" x14ac:dyDescent="0.25">
      <c r="D20" s="7" t="s">
        <v>13</v>
      </c>
      <c r="E20" s="8">
        <f>SUM(E6:E18)</f>
        <v>27065.170000000002</v>
      </c>
    </row>
    <row r="21" spans="1:6" x14ac:dyDescent="0.25">
      <c r="D21" s="9"/>
      <c r="E21" s="9"/>
    </row>
    <row r="22" spans="1:6" x14ac:dyDescent="0.25">
      <c r="D22" s="7" t="s">
        <v>12</v>
      </c>
      <c r="E22" s="10">
        <v>9690.56</v>
      </c>
      <c r="F22" s="17" t="s">
        <v>73</v>
      </c>
    </row>
    <row r="23" spans="1:6" x14ac:dyDescent="0.25">
      <c r="D23" s="9"/>
      <c r="E23" s="9"/>
    </row>
    <row r="24" spans="1:6" x14ac:dyDescent="0.25">
      <c r="D24" s="11" t="s">
        <v>22</v>
      </c>
      <c r="E24" s="12">
        <f>SUM(E20+E22)</f>
        <v>36755.730000000003</v>
      </c>
    </row>
    <row r="26" spans="1:6" x14ac:dyDescent="0.25">
      <c r="D26" s="13" t="s">
        <v>24</v>
      </c>
      <c r="E26" s="14">
        <f>E24*0.5</f>
        <v>18377.865000000002</v>
      </c>
    </row>
    <row r="27" spans="1:6" ht="15.75" thickBot="1" x14ac:dyDescent="0.3"/>
    <row r="28" spans="1:6" ht="15.75" thickBot="1" x14ac:dyDescent="0.3">
      <c r="B28" s="3"/>
      <c r="D28" s="18" t="s">
        <v>53</v>
      </c>
      <c r="E28" s="19">
        <v>15000</v>
      </c>
      <c r="F28" s="26" t="s">
        <v>54</v>
      </c>
    </row>
  </sheetData>
  <mergeCells count="3">
    <mergeCell ref="A4:F4"/>
    <mergeCell ref="A1:F1"/>
    <mergeCell ref="A2:F2"/>
  </mergeCells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zoomScaleSheetLayoutView="120" workbookViewId="0">
      <selection activeCell="D14" sqref="D14"/>
    </sheetView>
  </sheetViews>
  <sheetFormatPr defaultRowHeight="15" x14ac:dyDescent="0.25"/>
  <cols>
    <col min="1" max="1" width="23" customWidth="1"/>
    <col min="2" max="2" width="15.140625" customWidth="1"/>
    <col min="3" max="7" width="14.85546875" customWidth="1"/>
    <col min="8" max="8" width="23.140625" style="15" customWidth="1"/>
  </cols>
  <sheetData>
    <row r="1" spans="1:8" x14ac:dyDescent="0.25">
      <c r="C1" s="22" t="s">
        <v>20</v>
      </c>
      <c r="D1" s="22"/>
      <c r="E1" s="22"/>
      <c r="F1" s="22"/>
      <c r="G1" s="22"/>
    </row>
    <row r="2" spans="1:8" x14ac:dyDescent="0.25">
      <c r="A2" s="5" t="s">
        <v>44</v>
      </c>
      <c r="B2" s="5" t="s">
        <v>14</v>
      </c>
      <c r="C2" s="5" t="s">
        <v>19</v>
      </c>
      <c r="D2" s="5" t="s">
        <v>15</v>
      </c>
      <c r="E2" s="5" t="s">
        <v>16</v>
      </c>
      <c r="F2" s="5" t="s">
        <v>17</v>
      </c>
      <c r="G2" s="5" t="s">
        <v>18</v>
      </c>
      <c r="H2" s="16" t="s">
        <v>21</v>
      </c>
    </row>
    <row r="3" spans="1:8" x14ac:dyDescent="0.25">
      <c r="A3" t="s">
        <v>50</v>
      </c>
      <c r="B3" s="15">
        <v>17.329999999999998</v>
      </c>
      <c r="C3">
        <v>40</v>
      </c>
      <c r="D3">
        <v>32</v>
      </c>
      <c r="G3">
        <v>40</v>
      </c>
      <c r="H3" s="15">
        <f>SUM(C3:G3)*B3</f>
        <v>1940.9599999999998</v>
      </c>
    </row>
    <row r="4" spans="1:8" x14ac:dyDescent="0.25">
      <c r="A4" t="s">
        <v>51</v>
      </c>
      <c r="B4" s="15">
        <v>16.46</v>
      </c>
      <c r="C4">
        <v>24</v>
      </c>
      <c r="D4">
        <v>32</v>
      </c>
      <c r="E4">
        <v>40</v>
      </c>
      <c r="F4">
        <v>24</v>
      </c>
      <c r="H4" s="15">
        <f>SUM(C4:G4)*B4</f>
        <v>1975.2</v>
      </c>
    </row>
    <row r="5" spans="1:8" x14ac:dyDescent="0.25">
      <c r="A5" t="s">
        <v>52</v>
      </c>
      <c r="B5" s="15">
        <v>15.62</v>
      </c>
      <c r="D5">
        <v>32</v>
      </c>
      <c r="E5">
        <v>40</v>
      </c>
      <c r="F5">
        <v>24</v>
      </c>
      <c r="G5">
        <v>24</v>
      </c>
      <c r="H5" s="15">
        <f>SUM(C5:G5)*B5</f>
        <v>1874.3999999999999</v>
      </c>
    </row>
    <row r="6" spans="1:8" x14ac:dyDescent="0.25">
      <c r="A6" t="s">
        <v>48</v>
      </c>
      <c r="B6" s="15">
        <v>150</v>
      </c>
      <c r="C6">
        <v>5</v>
      </c>
      <c r="D6">
        <v>5</v>
      </c>
      <c r="E6">
        <v>2</v>
      </c>
      <c r="H6" s="15">
        <f t="shared" ref="H6:H7" si="0">SUM(C6:G6)*B6</f>
        <v>1800</v>
      </c>
    </row>
    <row r="7" spans="1:8" x14ac:dyDescent="0.25">
      <c r="A7" t="s">
        <v>49</v>
      </c>
      <c r="B7" s="15">
        <v>175</v>
      </c>
      <c r="C7">
        <v>5</v>
      </c>
      <c r="D7">
        <v>5</v>
      </c>
      <c r="E7">
        <v>2</v>
      </c>
      <c r="H7" s="15">
        <f t="shared" si="0"/>
        <v>2100</v>
      </c>
    </row>
    <row r="9" spans="1:8" x14ac:dyDescent="0.25">
      <c r="G9" s="5" t="s">
        <v>25</v>
      </c>
      <c r="H9" s="16">
        <f>SUM(H3:H7)</f>
        <v>9690.56</v>
      </c>
    </row>
    <row r="12" spans="1:8" x14ac:dyDescent="0.25">
      <c r="A12" s="24" t="s">
        <v>37</v>
      </c>
      <c r="B12" s="25"/>
    </row>
    <row r="13" spans="1:8" x14ac:dyDescent="0.25">
      <c r="A13" t="s">
        <v>38</v>
      </c>
    </row>
    <row r="14" spans="1:8" x14ac:dyDescent="0.25">
      <c r="A14" t="s">
        <v>39</v>
      </c>
    </row>
    <row r="15" spans="1:8" x14ac:dyDescent="0.25">
      <c r="A15" t="s">
        <v>40</v>
      </c>
    </row>
    <row r="16" spans="1:8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</sheetData>
  <mergeCells count="1">
    <mergeCell ref="C1:G1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17" sqref="A17"/>
    </sheetView>
  </sheetViews>
  <sheetFormatPr defaultRowHeight="15" x14ac:dyDescent="0.25"/>
  <cols>
    <col min="1" max="1" width="19.140625" customWidth="1"/>
    <col min="2" max="2" width="28.140625" customWidth="1"/>
    <col min="3" max="3" width="25.140625" customWidth="1"/>
  </cols>
  <sheetData>
    <row r="1" spans="1:3" x14ac:dyDescent="0.25">
      <c r="A1" s="5" t="s">
        <v>60</v>
      </c>
      <c r="B1" t="s">
        <v>62</v>
      </c>
    </row>
    <row r="2" spans="1:3" x14ac:dyDescent="0.25">
      <c r="A2" s="5" t="s">
        <v>64</v>
      </c>
      <c r="B2" t="s">
        <v>63</v>
      </c>
    </row>
    <row r="3" spans="1:3" x14ac:dyDescent="0.25">
      <c r="A3" s="5" t="s">
        <v>65</v>
      </c>
      <c r="B3" s="29">
        <v>43922</v>
      </c>
    </row>
    <row r="6" spans="1:3" x14ac:dyDescent="0.25">
      <c r="A6" s="24" t="s">
        <v>55</v>
      </c>
      <c r="B6" s="24" t="s">
        <v>56</v>
      </c>
      <c r="C6" s="24" t="s">
        <v>59</v>
      </c>
    </row>
    <row r="7" spans="1:3" x14ac:dyDescent="0.25">
      <c r="A7" t="s">
        <v>45</v>
      </c>
      <c r="B7" s="27">
        <v>2</v>
      </c>
    </row>
    <row r="8" spans="1:3" x14ac:dyDescent="0.25">
      <c r="A8" t="s">
        <v>46</v>
      </c>
      <c r="B8" s="27">
        <v>3</v>
      </c>
    </row>
    <row r="9" spans="1:3" x14ac:dyDescent="0.25">
      <c r="A9" t="s">
        <v>47</v>
      </c>
      <c r="B9" s="27">
        <v>2</v>
      </c>
    </row>
    <row r="10" spans="1:3" x14ac:dyDescent="0.25">
      <c r="A10" t="s">
        <v>57</v>
      </c>
      <c r="B10" s="27">
        <v>2</v>
      </c>
    </row>
    <row r="11" spans="1:3" x14ac:dyDescent="0.25">
      <c r="A11" t="s">
        <v>58</v>
      </c>
      <c r="B11" s="27">
        <v>3</v>
      </c>
    </row>
    <row r="12" spans="1:3" x14ac:dyDescent="0.25">
      <c r="B12" s="27"/>
    </row>
    <row r="13" spans="1:3" x14ac:dyDescent="0.25">
      <c r="A13" s="5" t="s">
        <v>66</v>
      </c>
      <c r="B13" s="27">
        <f>SUM(B7:B12)</f>
        <v>12</v>
      </c>
    </row>
    <row r="14" spans="1:3" x14ac:dyDescent="0.25">
      <c r="B14" s="27"/>
    </row>
    <row r="15" spans="1:3" x14ac:dyDescent="0.25">
      <c r="A15" s="5" t="s">
        <v>61</v>
      </c>
      <c r="B15" s="28">
        <f>B13*20</f>
        <v>240</v>
      </c>
    </row>
    <row r="16" spans="1:3" x14ac:dyDescent="0.25">
      <c r="A16" s="5" t="s">
        <v>72</v>
      </c>
      <c r="B16" s="5"/>
    </row>
    <row r="18" spans="1:2" x14ac:dyDescent="0.25">
      <c r="A18" s="24" t="s">
        <v>67</v>
      </c>
      <c r="B18" s="25"/>
    </row>
    <row r="19" spans="1:2" x14ac:dyDescent="0.25">
      <c r="A19" s="7" t="s">
        <v>68</v>
      </c>
    </row>
    <row r="20" spans="1:2" x14ac:dyDescent="0.25">
      <c r="A20" s="7" t="s">
        <v>70</v>
      </c>
    </row>
    <row r="21" spans="1:2" x14ac:dyDescent="0.25">
      <c r="A21" s="7" t="s">
        <v>69</v>
      </c>
    </row>
    <row r="22" spans="1:2" x14ac:dyDescent="0.25">
      <c r="A22" s="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Summary</vt:lpstr>
      <vt:lpstr>In-Kind Labor Equipment</vt:lpstr>
      <vt:lpstr>In-Kind Volunteer Tracking</vt:lpstr>
      <vt:lpstr>'Budget Summary'!Print_Area</vt:lpstr>
      <vt:lpstr>'In-Kind Labor Equipment'!Print_Area</vt:lpstr>
    </vt:vector>
  </TitlesOfParts>
  <Company>Cumberland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2020-03-13T14:37:49Z</cp:lastPrinted>
  <dcterms:created xsi:type="dcterms:W3CDTF">2020-03-13T13:53:46Z</dcterms:created>
  <dcterms:modified xsi:type="dcterms:W3CDTF">2020-03-31T15:04:19Z</dcterms:modified>
</cp:coreProperties>
</file>